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IWAPasbl\FIWAP Dropbox\Murielle MICHAUX\Commun\Achats groupés\commande 2024\version à envoyer\"/>
    </mc:Choice>
  </mc:AlternateContent>
  <xr:revisionPtr revIDLastSave="0" documentId="8_{BCEFE7AF-514A-4EBA-A0BA-73AB3D2FCABD}" xr6:coauthVersionLast="47" xr6:coauthVersionMax="47" xr10:uidLastSave="{00000000-0000-0000-0000-000000000000}"/>
  <bookViews>
    <workbookView xWindow="-108" yWindow="-108" windowWidth="23256" windowHeight="12576" xr2:uid="{1A6D3A52-BEE7-4D88-B751-2370930270F0}"/>
  </bookViews>
  <sheets>
    <sheet name="commande groupée FIWAP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0" i="2" l="1"/>
  <c r="G120" i="2" s="1"/>
  <c r="E119" i="2"/>
  <c r="G119" i="2" s="1"/>
  <c r="E118" i="2"/>
  <c r="G118" i="2" s="1"/>
  <c r="E117" i="2"/>
  <c r="G117" i="2" s="1"/>
  <c r="E116" i="2"/>
  <c r="G116" i="2" s="1"/>
  <c r="E115" i="2"/>
  <c r="G115" i="2" s="1"/>
  <c r="E114" i="2"/>
  <c r="G114" i="2" s="1"/>
  <c r="E113" i="2"/>
  <c r="G113" i="2" s="1"/>
  <c r="E112" i="2"/>
  <c r="G112" i="2" s="1"/>
  <c r="E111" i="2"/>
  <c r="G111" i="2" s="1"/>
  <c r="E103" i="2"/>
  <c r="G103" i="2" s="1"/>
  <c r="E102" i="2"/>
  <c r="G102" i="2" s="1"/>
  <c r="E101" i="2"/>
  <c r="G101" i="2" s="1"/>
  <c r="E93" i="2"/>
  <c r="G93" i="2" s="1"/>
  <c r="E92" i="2"/>
  <c r="G92" i="2" s="1"/>
  <c r="E91" i="2"/>
  <c r="G91" i="2" s="1"/>
  <c r="E90" i="2"/>
  <c r="G90" i="2" s="1"/>
  <c r="E89" i="2"/>
  <c r="G89" i="2" s="1"/>
  <c r="E88" i="2"/>
  <c r="G88" i="2" s="1"/>
  <c r="E87" i="2"/>
  <c r="G87" i="2" s="1"/>
  <c r="E81" i="2"/>
  <c r="G81" i="2" s="1"/>
  <c r="E80" i="2"/>
  <c r="G80" i="2" s="1"/>
  <c r="E79" i="2"/>
  <c r="G79" i="2" s="1"/>
  <c r="G72" i="2"/>
  <c r="E71" i="2"/>
  <c r="G71" i="2" s="1"/>
  <c r="E63" i="2"/>
  <c r="G63" i="2" s="1"/>
  <c r="E60" i="2"/>
  <c r="G60" i="2" s="1"/>
  <c r="E59" i="2"/>
  <c r="G59" i="2" s="1"/>
  <c r="E58" i="2"/>
  <c r="G58" i="2" s="1"/>
  <c r="E57" i="2"/>
  <c r="G57" i="2" s="1"/>
  <c r="E56" i="2"/>
  <c r="G56" i="2" s="1"/>
  <c r="E55" i="2"/>
  <c r="G55" i="2" s="1"/>
  <c r="E54" i="2"/>
  <c r="G54" i="2" s="1"/>
  <c r="E53" i="2"/>
  <c r="G53" i="2" s="1"/>
  <c r="E52" i="2"/>
  <c r="G52" i="2" s="1"/>
  <c r="E51" i="2"/>
  <c r="G51" i="2" s="1"/>
  <c r="E50" i="2"/>
  <c r="G50" i="2" s="1"/>
  <c r="G122" i="2" l="1"/>
  <c r="I122" i="2" l="1"/>
  <c r="H122" i="2"/>
</calcChain>
</file>

<file path=xl/sharedStrings.xml><?xml version="1.0" encoding="utf-8"?>
<sst xmlns="http://schemas.openxmlformats.org/spreadsheetml/2006/main" count="160" uniqueCount="130">
  <si>
    <t>société</t>
  </si>
  <si>
    <t>nom</t>
  </si>
  <si>
    <t>prenom</t>
  </si>
  <si>
    <t>rue</t>
  </si>
  <si>
    <t>n°</t>
  </si>
  <si>
    <t>code postal</t>
  </si>
  <si>
    <t>localité</t>
  </si>
  <si>
    <t>tel</t>
  </si>
  <si>
    <t>fax</t>
  </si>
  <si>
    <t>gsm</t>
  </si>
  <si>
    <t>courriel</t>
  </si>
  <si>
    <t>n°TVA</t>
  </si>
  <si>
    <t>choisir dans la liste déroulante</t>
  </si>
  <si>
    <t>info facturation</t>
  </si>
  <si>
    <t>REF.</t>
  </si>
  <si>
    <t>Désignations</t>
  </si>
  <si>
    <t>Prix HT</t>
  </si>
  <si>
    <t>TA 400</t>
  </si>
  <si>
    <t>2m20 x 4m00</t>
  </si>
  <si>
    <t>TA 450</t>
  </si>
  <si>
    <t>2m20 x 4m50</t>
  </si>
  <si>
    <t>TA 500</t>
  </si>
  <si>
    <t>2m20 x 5m00</t>
  </si>
  <si>
    <t>TA 550</t>
  </si>
  <si>
    <t>2m20 x 5m50</t>
  </si>
  <si>
    <t>TA 600</t>
  </si>
  <si>
    <t>2m20 x 6m00</t>
  </si>
  <si>
    <t>TA 650</t>
  </si>
  <si>
    <t>2m20 x 6m50</t>
  </si>
  <si>
    <t>TA 700</t>
  </si>
  <si>
    <t>2m20 x 7m00</t>
  </si>
  <si>
    <t>TA 750</t>
  </si>
  <si>
    <t>2m20 x 7m50</t>
  </si>
  <si>
    <t>TA 800</t>
  </si>
  <si>
    <t>2m20 x 8m00</t>
  </si>
  <si>
    <t>Sur Mesure</t>
  </si>
  <si>
    <t>Fixation 4 anneaux, 4 manilles, 4 pattes + bavette caoutchoutée</t>
  </si>
  <si>
    <t>AMP 200</t>
  </si>
  <si>
    <t>STOPCHOC</t>
  </si>
  <si>
    <t>Bâche suspendue par élastiques (2m50 x 1m80)</t>
  </si>
  <si>
    <t>Amortisseur de chute à lanières avec protection des éléments métalliques</t>
  </si>
  <si>
    <t>MBE 10</t>
  </si>
  <si>
    <t>MBEA 10</t>
  </si>
  <si>
    <t>TOIL 5</t>
  </si>
  <si>
    <t>FIL 25</t>
  </si>
  <si>
    <t>Filet séparateur de lots 10m x 7m</t>
  </si>
  <si>
    <t>FIL 23</t>
  </si>
  <si>
    <t>Filet pour couverture de paille - Largeur 10m</t>
  </si>
  <si>
    <t>FIL MM</t>
  </si>
  <si>
    <t>Filet mailles millimétriques avec ourlet PVC et oeillets tous les 50cm.</t>
  </si>
  <si>
    <t>RISO</t>
  </si>
  <si>
    <t>Rideau d’isolation avec molleton</t>
  </si>
  <si>
    <t>RSEP</t>
  </si>
  <si>
    <t>Rideau de séparation sur mesure (Type bâche de remorque)</t>
  </si>
  <si>
    <t>ACC 03</t>
  </si>
  <si>
    <t>BA 73 B</t>
  </si>
  <si>
    <t>3m50 x 7m30 Couleur Bleue</t>
  </si>
  <si>
    <t>BA 73 V</t>
  </si>
  <si>
    <t>3m50 x 7m30 Couleur Verte</t>
  </si>
  <si>
    <t>BA 83 B</t>
  </si>
  <si>
    <t>3m50 x 8m30 Couleur Bleue</t>
  </si>
  <si>
    <t>BA 83 V</t>
  </si>
  <si>
    <t>3m50 x 8m30 Couleur Verte</t>
  </si>
  <si>
    <t>BA 93 B</t>
  </si>
  <si>
    <t>3m50 x 9m30 Couleur Bleue</t>
  </si>
  <si>
    <t>BA 93 V</t>
  </si>
  <si>
    <t>3m50 x 9m30 Couleur Verte</t>
  </si>
  <si>
    <t>BA SM B</t>
  </si>
  <si>
    <t>Sur mesure Couleur Bleue</t>
  </si>
  <si>
    <t>BA SM V</t>
  </si>
  <si>
    <t>Sur mesure Couleur Verte</t>
  </si>
  <si>
    <t>SAN 25</t>
  </si>
  <si>
    <t>SAN 27</t>
  </si>
  <si>
    <t>Sandows pour bâche 9m30x3m50</t>
  </si>
  <si>
    <t xml:space="preserve">15m x 7m </t>
  </si>
  <si>
    <t>20m x 7m</t>
  </si>
  <si>
    <t>Sandows de fixation de 25m - D9mm</t>
  </si>
  <si>
    <t>quantité commandée</t>
  </si>
  <si>
    <t>Anseroeul</t>
  </si>
  <si>
    <t>Gembloux</t>
  </si>
  <si>
    <t>livraison anticipée</t>
  </si>
  <si>
    <t>Si vous hésitez entre un matelas amortisseur ou un brise-chute, c’est le matelas qu’il faut d’abord acquérir. Tout en sachant que la combinaison des 2 systèmes est l’idéal.</t>
  </si>
  <si>
    <t>Note : Si benne de 6,80 m, prenez un tapis de 6,50 m (avec 0,50 m de bavette en bâche en plus comprise !)</t>
  </si>
  <si>
    <r>
      <rPr>
        <u/>
        <sz val="14"/>
        <color theme="1"/>
        <rFont val="Calibri"/>
        <family val="2"/>
        <scheme val="minor"/>
      </rPr>
      <t>Filet séparateur</t>
    </r>
    <r>
      <rPr>
        <sz val="14"/>
        <color theme="1"/>
        <rFont val="Calibri"/>
        <family val="2"/>
        <scheme val="minor"/>
      </rPr>
      <t xml:space="preserve">:  pour </t>
    </r>
    <r>
      <rPr>
        <u/>
        <sz val="14"/>
        <color theme="1"/>
        <rFont val="Calibri"/>
        <family val="2"/>
        <scheme val="minor"/>
      </rPr>
      <t>séparer 2 lots de pommes de terre</t>
    </r>
    <r>
      <rPr>
        <sz val="14"/>
        <color theme="1"/>
        <rFont val="Calibri"/>
        <family val="2"/>
        <scheme val="minor"/>
      </rPr>
      <t>. Le filet est fabriqué avec du fil de 2,5 mm, des mailles carrées de 25 mm, avec cordage de 10 mm sur le pourtour. Ce filet est à poser sur le front de tas (arrimer au-dessus / en-dessous avec une poutre ou des petits ballots) avant de venir déposer l’autre lot / ou variété. Il n’est pas utilisable pour séparer 2 lots de manière longitudinale (côté gauche et droit d’un hangar).</t>
    </r>
  </si>
  <si>
    <t>ex: Pour une remorque de 6 m, prendre bâche de 7,30 m</t>
  </si>
  <si>
    <t xml:space="preserve">Cher membre, Cher producteur, </t>
  </si>
  <si>
    <t>Le matériel à prix réduit que nous vous proposons provient de la firme EKIPAC à Meteren (F).</t>
  </si>
  <si>
    <t>N’hésitez pas à nous contacter pour toute information complémentaire.</t>
  </si>
  <si>
    <t>En attendant de vos nouvelles, recevez, Cher membre, Cher producteur, nos meilleures salutations.</t>
  </si>
  <si>
    <t>de brise-chutes à lanières, de rouleaux de mousse bâchée de protection, de couvertures de tas, de rideaux d’isolation, de filets de séparation de tas, etc.</t>
  </si>
  <si>
    <t xml:space="preserve">Le représentant – importateur exclusif d’EKIPAC en Belgique est la firme ANNÉ bvba à Kieldrecht (contact M Philip THUY  03/773.40.13). </t>
  </si>
  <si>
    <t>La livraison se fera donc uniquement via la firme ANNÉ bvba.</t>
  </si>
  <si>
    <t>Nous attirons votre attention sur 5 points :</t>
  </si>
  <si>
    <t>Matelas amortisseurs fond de benne - Brise-chutes à lanières –</t>
  </si>
  <si>
    <t>Mousse bâchée de protection- Rideaux d’isolation-</t>
  </si>
  <si>
    <t>Couverture de tas- Filet de séparation de lots</t>
  </si>
  <si>
    <t>Thomas Dumont de Chassart</t>
  </si>
  <si>
    <r>
      <t>5.     Le paiement est à faire</t>
    </r>
    <r>
      <rPr>
        <b/>
        <sz val="14"/>
        <color theme="1"/>
        <rFont val="Calibri"/>
        <family val="2"/>
        <scheme val="minor"/>
      </rPr>
      <t xml:space="preserve"> à l’avance</t>
    </r>
    <r>
      <rPr>
        <sz val="14"/>
        <color theme="1"/>
        <rFont val="Calibri"/>
        <family val="2"/>
        <scheme val="minor"/>
      </rPr>
      <t xml:space="preserve"> (Anné vous enverra la facture par voie électronique).</t>
    </r>
  </si>
  <si>
    <r>
      <t xml:space="preserve">12,5 % de réduction </t>
    </r>
    <r>
      <rPr>
        <b/>
        <u/>
        <sz val="14"/>
        <color theme="1"/>
        <rFont val="Calibri"/>
        <family val="2"/>
        <scheme val="minor"/>
      </rPr>
      <t>uniquement pour membres FIWAP</t>
    </r>
  </si>
  <si>
    <t xml:space="preserve">compléter toutes les cases en  vert </t>
  </si>
  <si>
    <t>Le prix de la nouvelle fixation est compris dans le tarif ci-dessus.</t>
  </si>
  <si>
    <t>Si vous souhaitez commander le kit seul pour l’adapter sur vos anciens tapis voir ci-dessous</t>
  </si>
  <si>
    <t>KIT FIX pour vos anciens tapis</t>
  </si>
  <si>
    <r>
      <t xml:space="preserve">2.      Exceptionnellement, et à la demande (groupée), livraison plus tôt pour </t>
    </r>
    <r>
      <rPr>
        <u/>
        <sz val="14"/>
        <color theme="1"/>
        <rFont val="Calibri"/>
        <family val="2"/>
        <scheme val="minor"/>
      </rPr>
      <t>producteurs de plants ou de chair ferme</t>
    </r>
    <r>
      <rPr>
        <sz val="14"/>
        <color theme="1"/>
        <rFont val="Calibri"/>
        <family val="2"/>
        <scheme val="minor"/>
      </rPr>
      <t xml:space="preserve"> (éventuellement avec léger surcoût) !!! </t>
    </r>
  </si>
  <si>
    <t>€ HTVA</t>
  </si>
  <si>
    <t>total € HTVA</t>
  </si>
  <si>
    <t>Mousse bâchée jaune                         Ep : 10mm, Largeur : 1.47m</t>
  </si>
  <si>
    <t>Mousse bâchée jaune avec adhésif                                                           Ep : 10mm, Largeur : 1.47m</t>
  </si>
  <si>
    <t>Rail + accesoires de fixation        Roulettes tous les 50cm</t>
  </si>
  <si>
    <r>
      <t xml:space="preserve">·       Bureaux de la Fiwap (ou hangar du </t>
    </r>
    <r>
      <rPr>
        <b/>
        <sz val="14"/>
        <color theme="1"/>
        <rFont val="Calibri"/>
        <family val="2"/>
        <scheme val="minor"/>
      </rPr>
      <t>Bâtiment Petermann</t>
    </r>
    <r>
      <rPr>
        <sz val="14"/>
        <color theme="1"/>
        <rFont val="Calibri"/>
        <family val="2"/>
        <scheme val="minor"/>
      </rPr>
      <t xml:space="preserve"> au fond du domaine s’il pleut fort) à </t>
    </r>
    <r>
      <rPr>
        <b/>
        <sz val="14"/>
        <color theme="1"/>
        <rFont val="Calibri"/>
        <family val="2"/>
        <scheme val="minor"/>
      </rPr>
      <t>5030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Gembloux</t>
    </r>
    <r>
      <rPr>
        <sz val="14"/>
        <color theme="1"/>
        <rFont val="Calibri"/>
        <family val="2"/>
        <scheme val="minor"/>
      </rPr>
      <t xml:space="preserve">, Rue du Bordia 4  dans l’après-midi à </t>
    </r>
    <r>
      <rPr>
        <b/>
        <u/>
        <sz val="14"/>
        <color theme="1"/>
        <rFont val="Calibri"/>
        <family val="2"/>
        <scheme val="minor"/>
      </rPr>
      <t>13h30</t>
    </r>
    <r>
      <rPr>
        <b/>
        <sz val="14"/>
        <color theme="1"/>
        <rFont val="Calibri"/>
        <family val="2"/>
        <scheme val="minor"/>
      </rPr>
      <t>.</t>
    </r>
  </si>
  <si>
    <r>
      <t xml:space="preserve">·       Chez  Benoît  DELCOURT,  à </t>
    </r>
    <r>
      <rPr>
        <b/>
        <sz val="14"/>
        <color theme="1"/>
        <rFont val="Calibri"/>
        <family val="2"/>
        <scheme val="minor"/>
      </rPr>
      <t xml:space="preserve">7750 Anseroeul </t>
    </r>
    <r>
      <rPr>
        <sz val="14"/>
        <color theme="1"/>
        <rFont val="Calibri"/>
        <family val="2"/>
        <scheme val="minor"/>
      </rPr>
      <t xml:space="preserve">(Mont de l’Enclus)Place d’Anseroeul 25. (N 48 Tournai-Renaix) à </t>
    </r>
    <r>
      <rPr>
        <b/>
        <u/>
        <sz val="14"/>
        <color theme="1"/>
        <rFont val="Calibri"/>
        <family val="2"/>
        <scheme val="minor"/>
      </rPr>
      <t>11h00</t>
    </r>
  </si>
  <si>
    <t>Quantité commandée</t>
  </si>
  <si>
    <t>Offre spéciale membre Fiwap HTVA</t>
  </si>
  <si>
    <t>TVA 21%</t>
  </si>
  <si>
    <t>total TVAC</t>
  </si>
  <si>
    <t>2m20 x …........</t>
  </si>
  <si>
    <r>
      <t xml:space="preserve">Cette année encore , pour la 25ème fois , nous vous proposons des </t>
    </r>
    <r>
      <rPr>
        <b/>
        <sz val="14"/>
        <color theme="1"/>
        <rFont val="Calibri"/>
        <family val="2"/>
        <scheme val="minor"/>
      </rPr>
      <t xml:space="preserve">offres d’achats groupés à prix réduits </t>
    </r>
    <r>
      <rPr>
        <sz val="14"/>
        <color theme="1"/>
        <rFont val="Calibri"/>
        <family val="2"/>
        <scheme val="minor"/>
      </rPr>
      <t xml:space="preserve">de </t>
    </r>
    <r>
      <rPr>
        <u/>
        <sz val="14"/>
        <color theme="1"/>
        <rFont val="Calibri"/>
        <family val="2"/>
        <scheme val="minor"/>
      </rPr>
      <t xml:space="preserve">matelas amortisseurs de fond de benne, </t>
    </r>
  </si>
  <si>
    <t>Concernant la rubrique sur mesure: vous n'êtes pas obligé de choisir un multiple de 50 cm pour la longueur des tapis</t>
  </si>
  <si>
    <t>TA 850</t>
  </si>
  <si>
    <t>2m20 x 8m50</t>
  </si>
  <si>
    <t>MBEA 10 A alimentaire</t>
  </si>
  <si>
    <t>Toile de couverture de tas- 100m²</t>
  </si>
  <si>
    <t>Sur mesure (délai de 10j min)</t>
  </si>
  <si>
    <r>
      <t xml:space="preserve">3.     Commande(s) à faire </t>
    </r>
    <r>
      <rPr>
        <b/>
        <u/>
        <sz val="14"/>
        <rFont val="Calibri"/>
        <family val="2"/>
        <scheme val="minor"/>
      </rPr>
      <t>au plus tard</t>
    </r>
    <r>
      <rPr>
        <sz val="14"/>
        <rFont val="Calibri"/>
        <family val="2"/>
        <scheme val="minor"/>
      </rPr>
      <t xml:space="preserve"> pour le vendredi</t>
    </r>
    <r>
      <rPr>
        <u/>
        <sz val="14"/>
        <rFont val="Calibri"/>
        <family val="2"/>
        <scheme val="minor"/>
      </rPr>
      <t xml:space="preserve"> 5 juillet</t>
    </r>
    <r>
      <rPr>
        <sz val="14"/>
        <rFont val="Calibri"/>
        <family val="2"/>
        <scheme val="minor"/>
      </rPr>
      <t xml:space="preserve">, via ce formulaire à renvoyer par email à </t>
    </r>
    <r>
      <rPr>
        <b/>
        <u/>
        <sz val="14"/>
        <rFont val="Calibri"/>
        <family val="2"/>
        <scheme val="minor"/>
      </rPr>
      <t>td@fiwap.be</t>
    </r>
  </si>
  <si>
    <r>
      <t>4.     Livraison du matériel le vendredi 12</t>
    </r>
    <r>
      <rPr>
        <u/>
        <sz val="14"/>
        <rFont val="Calibri"/>
        <family val="2"/>
        <scheme val="minor"/>
      </rPr>
      <t xml:space="preserve"> août</t>
    </r>
    <r>
      <rPr>
        <sz val="14"/>
        <rFont val="Calibri"/>
        <family val="2"/>
        <scheme val="minor"/>
      </rPr>
      <t>, sur 2 sites, à votre choix :</t>
    </r>
  </si>
  <si>
    <r>
      <t>1.      Livraison le lundi</t>
    </r>
    <r>
      <rPr>
        <u/>
        <sz val="14"/>
        <rFont val="Calibri"/>
        <family val="2"/>
        <scheme val="minor"/>
      </rPr>
      <t xml:space="preserve"> 12 août 2024</t>
    </r>
  </si>
  <si>
    <r>
      <t xml:space="preserve">Commande(s) à nous renvoyer </t>
    </r>
    <r>
      <rPr>
        <u/>
        <sz val="18"/>
        <color theme="1"/>
        <rFont val="Calibri"/>
        <family val="2"/>
        <scheme val="minor"/>
      </rPr>
      <t>au plus t</t>
    </r>
    <r>
      <rPr>
        <u/>
        <sz val="18"/>
        <rFont val="Calibri"/>
        <family val="2"/>
        <scheme val="minor"/>
      </rPr>
      <t>ard</t>
    </r>
    <r>
      <rPr>
        <sz val="18"/>
        <rFont val="Calibri"/>
        <family val="2"/>
        <scheme val="minor"/>
      </rPr>
      <t xml:space="preserve"> le :   vendredi  5  JUILLET</t>
    </r>
  </si>
  <si>
    <t>reprise commande le lundi 12 aout à</t>
  </si>
  <si>
    <t>à renvoyer à la fiwap par mail: td@fiwap.be</t>
  </si>
  <si>
    <t>Gembloux, le  juin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</si>
</sst>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8" formatCode="#,##0.00\ &quot;€&quot;;[Red]\-#,##0.00\ &quot;€&quot;"/>
    <numFmt numFmtId="164" formatCode="#,##0.00\ &quot;€&quot;"/>
    <numFmt numFmtId="165" formatCode="#,##0\ &quot;€&quot;"/>
    <numFmt numFmtId="166" formatCode="0.00\ &quot;€/mètre linéaire&quot;"/>
    <numFmt numFmtId="167" formatCode="0.00\ &quot;€/m²&quot;"/>
    <numFmt numFmtId="168" formatCode="0\ &quot;€/mètre linéaire&quot;"/>
    <numFmt numFmtId="169" formatCode="0\ &quot;€, pas de réduction&quot;"/>
    <numFmt numFmtId="170" formatCode="#,##0.0\ &quot;€&quot;"/>
    <numFmt numFmtId="171" formatCode="#,##0.0\ &quot;€&quot;;[Red]\-#,##0.0\ &quot;€&quot;"/>
  </numFmts>
  <fonts count="19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sz val="14"/>
      <color rgb="FF231F2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8"/>
      <color theme="1"/>
      <name val="Calibri"/>
      <family val="2"/>
      <scheme val="minor"/>
    </font>
    <font>
      <u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u/>
      <sz val="18"/>
      <name val="Calibri"/>
      <family val="2"/>
      <scheme val="minor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231F20"/>
      </left>
      <right style="medium">
        <color rgb="FF231F20"/>
      </right>
      <top style="medium">
        <color rgb="FF231F20"/>
      </top>
      <bottom style="medium">
        <color rgb="FF231F20"/>
      </bottom>
      <diagonal/>
    </border>
    <border>
      <left/>
      <right style="medium">
        <color rgb="FF231F20"/>
      </right>
      <top style="medium">
        <color rgb="FF231F20"/>
      </top>
      <bottom style="medium">
        <color rgb="FF231F20"/>
      </bottom>
      <diagonal/>
    </border>
    <border>
      <left style="medium">
        <color rgb="FF231F20"/>
      </left>
      <right style="medium">
        <color rgb="FF231F20"/>
      </right>
      <top/>
      <bottom style="medium">
        <color rgb="FF231F20"/>
      </bottom>
      <diagonal/>
    </border>
    <border>
      <left/>
      <right style="medium">
        <color rgb="FF231F20"/>
      </right>
      <top/>
      <bottom style="medium">
        <color rgb="FF231F20"/>
      </bottom>
      <diagonal/>
    </border>
    <border>
      <left style="medium">
        <color rgb="FF231F20"/>
      </left>
      <right/>
      <top style="medium">
        <color rgb="FF231F20"/>
      </top>
      <bottom/>
      <diagonal/>
    </border>
    <border>
      <left/>
      <right/>
      <top style="medium">
        <color rgb="FF231F20"/>
      </top>
      <bottom/>
      <diagonal/>
    </border>
    <border>
      <left/>
      <right style="medium">
        <color rgb="FF231F20"/>
      </right>
      <top style="medium">
        <color rgb="FF231F20"/>
      </top>
      <bottom/>
      <diagonal/>
    </border>
    <border>
      <left style="medium">
        <color rgb="FF231F20"/>
      </left>
      <right/>
      <top/>
      <bottom style="medium">
        <color rgb="FF231F20"/>
      </bottom>
      <diagonal/>
    </border>
    <border>
      <left/>
      <right/>
      <top/>
      <bottom style="medium">
        <color rgb="FF231F20"/>
      </bottom>
      <diagonal/>
    </border>
    <border>
      <left style="medium">
        <color rgb="FF231F20"/>
      </left>
      <right style="medium">
        <color rgb="FF231F20"/>
      </right>
      <top/>
      <bottom/>
      <diagonal/>
    </border>
    <border>
      <left/>
      <right style="medium">
        <color rgb="FF231F20"/>
      </right>
      <top/>
      <bottom/>
      <diagonal/>
    </border>
    <border>
      <left style="medium">
        <color rgb="FF231F20"/>
      </left>
      <right style="medium">
        <color rgb="FF231F20"/>
      </right>
      <top style="medium">
        <color rgb="FF231F20"/>
      </top>
      <bottom/>
      <diagonal/>
    </border>
    <border>
      <left style="medium">
        <color rgb="FF231F2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231F20"/>
      </top>
      <bottom style="medium">
        <color rgb="FF231F2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231F20"/>
      </right>
      <top style="medium">
        <color indexed="64"/>
      </top>
      <bottom style="medium">
        <color indexed="64"/>
      </bottom>
      <diagonal/>
    </border>
    <border>
      <left style="medium">
        <color rgb="FF231F20"/>
      </left>
      <right style="medium">
        <color rgb="FF231F20"/>
      </right>
      <top style="medium">
        <color indexed="64"/>
      </top>
      <bottom style="medium">
        <color indexed="64"/>
      </bottom>
      <diagonal/>
    </border>
    <border>
      <left style="medium">
        <color rgb="FF231F2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231F20"/>
      </right>
      <top style="medium">
        <color indexed="64"/>
      </top>
      <bottom style="medium">
        <color indexed="64"/>
      </bottom>
      <diagonal/>
    </border>
    <border>
      <left style="medium">
        <color rgb="FF231F2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231F2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 indent="5"/>
    </xf>
    <xf numFmtId="0" fontId="1" fillId="0" borderId="0" xfId="0" applyFont="1" applyAlignment="1">
      <alignment horizontal="left" vertical="center" indent="11"/>
    </xf>
    <xf numFmtId="0" fontId="5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left"/>
      <protection locked="0"/>
    </xf>
    <xf numFmtId="0" fontId="2" fillId="3" borderId="0" xfId="0" applyFont="1" applyFill="1" applyAlignment="1">
      <alignment horizontal="center"/>
    </xf>
    <xf numFmtId="0" fontId="1" fillId="0" borderId="0" xfId="0" applyFont="1" applyAlignment="1" applyProtection="1">
      <alignment horizontal="right"/>
      <protection locked="0"/>
    </xf>
    <xf numFmtId="0" fontId="1" fillId="0" borderId="0" xfId="0" applyFont="1" applyAlignment="1">
      <alignment horizontal="center"/>
    </xf>
    <xf numFmtId="0" fontId="1" fillId="0" borderId="20" xfId="0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1" fillId="0" borderId="22" xfId="0" applyFont="1" applyBorder="1" applyAlignment="1">
      <alignment horizontal="right"/>
    </xf>
    <xf numFmtId="0" fontId="8" fillId="0" borderId="7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 indent="2"/>
    </xf>
    <xf numFmtId="0" fontId="9" fillId="0" borderId="10" xfId="0" applyFont="1" applyBorder="1" applyAlignment="1">
      <alignment horizontal="center" vertical="center" wrapText="1"/>
    </xf>
    <xf numFmtId="165" fontId="9" fillId="0" borderId="15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left" vertical="center" wrapText="1" indent="1"/>
    </xf>
    <xf numFmtId="164" fontId="1" fillId="0" borderId="0" xfId="0" applyNumberFormat="1" applyFont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2" fillId="0" borderId="0" xfId="0" applyFont="1"/>
    <xf numFmtId="0" fontId="1" fillId="2" borderId="0" xfId="0" applyFont="1" applyFill="1"/>
    <xf numFmtId="0" fontId="10" fillId="0" borderId="0" xfId="0" applyFont="1"/>
    <xf numFmtId="6" fontId="9" fillId="0" borderId="15" xfId="0" applyNumberFormat="1" applyFont="1" applyBorder="1" applyAlignment="1">
      <alignment horizontal="center" vertical="center" wrapText="1"/>
    </xf>
    <xf numFmtId="167" fontId="9" fillId="0" borderId="15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justify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0" fontId="9" fillId="0" borderId="24" xfId="0" applyFont="1" applyBorder="1" applyAlignment="1">
      <alignment horizontal="center" vertical="center" wrapText="1"/>
    </xf>
    <xf numFmtId="6" fontId="9" fillId="0" borderId="24" xfId="0" applyNumberFormat="1" applyFont="1" applyBorder="1" applyAlignment="1">
      <alignment horizontal="center" vertical="center" wrapText="1"/>
    </xf>
    <xf numFmtId="8" fontId="9" fillId="0" borderId="24" xfId="0" applyNumberFormat="1" applyFont="1" applyBorder="1" applyAlignment="1">
      <alignment horizontal="center" vertical="center" wrapText="1"/>
    </xf>
    <xf numFmtId="164" fontId="1" fillId="0" borderId="24" xfId="0" applyNumberFormat="1" applyFont="1" applyBorder="1" applyAlignment="1">
      <alignment horizontal="center"/>
    </xf>
    <xf numFmtId="167" fontId="9" fillId="0" borderId="24" xfId="0" applyNumberFormat="1" applyFont="1" applyBorder="1" applyAlignment="1">
      <alignment horizontal="center" vertical="center" wrapText="1"/>
    </xf>
    <xf numFmtId="0" fontId="9" fillId="0" borderId="24" xfId="0" applyFont="1" applyBorder="1" applyAlignment="1">
      <alignment vertical="center" wrapText="1"/>
    </xf>
    <xf numFmtId="0" fontId="1" fillId="0" borderId="24" xfId="0" applyFont="1" applyBorder="1" applyAlignment="1">
      <alignment vertical="top" wrapText="1"/>
    </xf>
    <xf numFmtId="0" fontId="9" fillId="0" borderId="29" xfId="0" applyFont="1" applyBorder="1" applyAlignment="1">
      <alignment horizontal="left" vertical="center" wrapText="1" indent="1"/>
    </xf>
    <xf numFmtId="0" fontId="9" fillId="0" borderId="30" xfId="0" applyFont="1" applyBorder="1" applyAlignment="1">
      <alignment vertical="center" wrapText="1"/>
    </xf>
    <xf numFmtId="0" fontId="2" fillId="0" borderId="26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9" fillId="0" borderId="0" xfId="0" applyFont="1" applyAlignment="1">
      <alignment vertical="center" wrapText="1"/>
    </xf>
    <xf numFmtId="0" fontId="9" fillId="0" borderId="24" xfId="0" applyFont="1" applyBorder="1" applyAlignment="1">
      <alignment horizontal="left" vertical="center" wrapText="1" indent="1"/>
    </xf>
    <xf numFmtId="0" fontId="9" fillId="0" borderId="16" xfId="0" applyFont="1" applyBorder="1" applyAlignment="1">
      <alignment horizontal="left" vertical="center" wrapText="1" indent="2"/>
    </xf>
    <xf numFmtId="167" fontId="9" fillId="0" borderId="0" xfId="0" applyNumberFormat="1" applyFont="1" applyAlignment="1">
      <alignment horizontal="center" vertical="center" wrapText="1"/>
    </xf>
    <xf numFmtId="166" fontId="9" fillId="0" borderId="34" xfId="0" applyNumberFormat="1" applyFont="1" applyBorder="1" applyAlignment="1">
      <alignment horizontal="left" vertical="center" wrapText="1" indent="2"/>
    </xf>
    <xf numFmtId="0" fontId="8" fillId="0" borderId="18" xfId="0" applyFont="1" applyBorder="1" applyAlignment="1">
      <alignment vertical="center" wrapText="1"/>
    </xf>
    <xf numFmtId="0" fontId="11" fillId="0" borderId="0" xfId="0" applyFont="1"/>
    <xf numFmtId="0" fontId="12" fillId="0" borderId="0" xfId="0" applyFont="1"/>
    <xf numFmtId="0" fontId="12" fillId="2" borderId="0" xfId="0" applyFont="1" applyFill="1"/>
    <xf numFmtId="167" fontId="1" fillId="0" borderId="24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6" fontId="9" fillId="0" borderId="0" xfId="0" applyNumberFormat="1" applyFont="1" applyAlignment="1">
      <alignment horizontal="center" vertical="center" wrapText="1"/>
    </xf>
    <xf numFmtId="6" fontId="1" fillId="0" borderId="0" xfId="0" applyNumberFormat="1" applyFont="1" applyAlignment="1">
      <alignment horizontal="center" vertical="center"/>
    </xf>
    <xf numFmtId="169" fontId="1" fillId="0" borderId="36" xfId="0" applyNumberFormat="1" applyFont="1" applyBorder="1" applyAlignment="1">
      <alignment horizontal="center" vertical="center" wrapText="1"/>
    </xf>
    <xf numFmtId="170" fontId="1" fillId="0" borderId="24" xfId="0" applyNumberFormat="1" applyFont="1" applyBorder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164" fontId="1" fillId="0" borderId="25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left" vertical="center"/>
    </xf>
    <xf numFmtId="0" fontId="9" fillId="0" borderId="33" xfId="0" applyFont="1" applyBorder="1" applyAlignment="1">
      <alignment vertical="center" wrapText="1"/>
    </xf>
    <xf numFmtId="164" fontId="1" fillId="0" borderId="2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170" fontId="2" fillId="0" borderId="25" xfId="0" applyNumberFormat="1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168" fontId="9" fillId="0" borderId="12" xfId="0" applyNumberFormat="1" applyFont="1" applyBorder="1" applyAlignment="1">
      <alignment vertical="center" wrapText="1"/>
    </xf>
    <xf numFmtId="168" fontId="9" fillId="0" borderId="24" xfId="0" applyNumberFormat="1" applyFont="1" applyBorder="1" applyAlignment="1">
      <alignment vertical="center" wrapText="1"/>
    </xf>
    <xf numFmtId="166" fontId="1" fillId="0" borderId="24" xfId="0" applyNumberFormat="1" applyFont="1" applyBorder="1" applyAlignment="1">
      <alignment horizontal="center"/>
    </xf>
    <xf numFmtId="8" fontId="1" fillId="0" borderId="24" xfId="0" applyNumberFormat="1" applyFont="1" applyBorder="1" applyAlignment="1">
      <alignment horizontal="center" vertical="center"/>
    </xf>
    <xf numFmtId="166" fontId="1" fillId="0" borderId="24" xfId="0" applyNumberFormat="1" applyFont="1" applyBorder="1" applyAlignment="1">
      <alignment vertical="center"/>
    </xf>
    <xf numFmtId="8" fontId="1" fillId="0" borderId="24" xfId="0" applyNumberFormat="1" applyFont="1" applyBorder="1" applyAlignment="1">
      <alignment horizontal="center"/>
    </xf>
    <xf numFmtId="168" fontId="9" fillId="0" borderId="24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5"/>
    </xf>
    <xf numFmtId="0" fontId="5" fillId="0" borderId="0" xfId="0" applyFont="1" applyAlignment="1">
      <alignment horizontal="right"/>
    </xf>
    <xf numFmtId="0" fontId="5" fillId="2" borderId="0" xfId="0" applyFont="1" applyFill="1" applyAlignment="1">
      <alignment horizontal="left" vertical="center" indent="5"/>
    </xf>
    <xf numFmtId="0" fontId="5" fillId="0" borderId="6" xfId="0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9" fillId="0" borderId="29" xfId="0" applyFont="1" applyBorder="1" applyAlignment="1">
      <alignment horizontal="left" vertical="center" wrapText="1" indent="2"/>
    </xf>
    <xf numFmtId="0" fontId="9" fillId="0" borderId="33" xfId="0" applyFont="1" applyBorder="1" applyAlignment="1">
      <alignment horizontal="center" vertical="center" wrapText="1"/>
    </xf>
    <xf numFmtId="165" fontId="9" fillId="0" borderId="27" xfId="0" applyNumberFormat="1" applyFont="1" applyBorder="1" applyAlignment="1">
      <alignment horizontal="center" vertical="center" wrapText="1"/>
    </xf>
    <xf numFmtId="171" fontId="9" fillId="0" borderId="15" xfId="0" applyNumberFormat="1" applyFont="1" applyBorder="1" applyAlignment="1">
      <alignment horizontal="center" vertical="center" wrapText="1"/>
    </xf>
    <xf numFmtId="0" fontId="1" fillId="0" borderId="32" xfId="0" applyFont="1" applyBorder="1" applyAlignment="1" applyProtection="1">
      <alignment horizontal="center"/>
      <protection locked="0"/>
    </xf>
    <xf numFmtId="0" fontId="1" fillId="0" borderId="35" xfId="0" applyFont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left"/>
      <protection locked="0"/>
    </xf>
    <xf numFmtId="0" fontId="1" fillId="0" borderId="37" xfId="0" applyFont="1" applyBorder="1" applyAlignment="1" applyProtection="1">
      <alignment horizontal="center"/>
      <protection locked="0"/>
    </xf>
    <xf numFmtId="0" fontId="6" fillId="0" borderId="0" xfId="0" applyFont="1"/>
    <xf numFmtId="0" fontId="2" fillId="0" borderId="35" xfId="0" applyFont="1" applyBorder="1" applyAlignment="1" applyProtection="1">
      <alignment horizontal="center"/>
      <protection locked="0"/>
    </xf>
    <xf numFmtId="164" fontId="1" fillId="0" borderId="1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12" fillId="0" borderId="32" xfId="0" applyFont="1" applyBorder="1" applyProtection="1">
      <protection locked="0"/>
    </xf>
    <xf numFmtId="6" fontId="9" fillId="0" borderId="31" xfId="0" applyNumberFormat="1" applyFont="1" applyBorder="1" applyAlignment="1">
      <alignment horizontal="center" vertical="center" wrapText="1"/>
    </xf>
    <xf numFmtId="0" fontId="1" fillId="0" borderId="0" xfId="0" applyFont="1" applyProtection="1">
      <protection locked="0"/>
    </xf>
    <xf numFmtId="0" fontId="9" fillId="0" borderId="38" xfId="0" applyFont="1" applyBorder="1" applyAlignment="1">
      <alignment horizontal="left" vertical="center" wrapText="1"/>
    </xf>
    <xf numFmtId="0" fontId="9" fillId="0" borderId="39" xfId="0" applyFont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6" fillId="0" borderId="1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2" fillId="0" borderId="25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jpe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cid:part1.06040802.05030508@orange.fr" TargetMode="External"/><Relationship Id="rId10" Type="http://schemas.openxmlformats.org/officeDocument/2006/relationships/image" Target="../media/image10.png"/><Relationship Id="rId19" Type="http://schemas.openxmlformats.org/officeDocument/2006/relationships/image" Target="cid:F0EA2EB9-FB08-458D-B8C4-2CA53554B3F2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45</xdr:row>
      <xdr:rowOff>0</xdr:rowOff>
    </xdr:from>
    <xdr:to>
      <xdr:col>0</xdr:col>
      <xdr:colOff>5280213</xdr:colOff>
      <xdr:row>46</xdr:row>
      <xdr:rowOff>136886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70D5035-1FE2-455F-8045-564CEFF0C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1782425"/>
          <a:ext cx="5280212" cy="36548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48</xdr:row>
      <xdr:rowOff>188259</xdr:rowOff>
    </xdr:from>
    <xdr:to>
      <xdr:col>0</xdr:col>
      <xdr:colOff>5584451</xdr:colOff>
      <xdr:row>62</xdr:row>
      <xdr:rowOff>399729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E36D243-6386-403D-8448-D21878A9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" y="12666009"/>
          <a:ext cx="5481581" cy="376293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66</xdr:row>
      <xdr:rowOff>0</xdr:rowOff>
    </xdr:from>
    <xdr:to>
      <xdr:col>0</xdr:col>
      <xdr:colOff>5431267</xdr:colOff>
      <xdr:row>67</xdr:row>
      <xdr:rowOff>171171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4B88842-B61B-4AFF-A784-0266F3C1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8164175"/>
          <a:ext cx="5431266" cy="399771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365761</xdr:colOff>
      <xdr:row>68</xdr:row>
      <xdr:rowOff>137160</xdr:rowOff>
    </xdr:from>
    <xdr:to>
      <xdr:col>0</xdr:col>
      <xdr:colOff>5197922</xdr:colOff>
      <xdr:row>71</xdr:row>
      <xdr:rowOff>514723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D774571-72D4-4076-85BA-84B466EA7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68" b="1582"/>
        <a:stretch/>
      </xdr:blipFill>
      <xdr:spPr>
        <a:xfrm>
          <a:off x="361951" y="18754725"/>
          <a:ext cx="4835971" cy="178154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3756190</xdr:colOff>
      <xdr:row>75</xdr:row>
      <xdr:rowOff>133074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9344002-7355-43AB-A6F0-61358393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1088350"/>
          <a:ext cx="3756190" cy="361674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76</xdr:row>
      <xdr:rowOff>167640</xdr:rowOff>
    </xdr:from>
    <xdr:to>
      <xdr:col>0</xdr:col>
      <xdr:colOff>5427825</xdr:colOff>
      <xdr:row>79</xdr:row>
      <xdr:rowOff>630861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E4E2BCC-1A89-4B84-AB9B-47CCC92CC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21717000"/>
          <a:ext cx="5265900" cy="162146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81</xdr:row>
      <xdr:rowOff>60959</xdr:rowOff>
    </xdr:from>
    <xdr:to>
      <xdr:col>0</xdr:col>
      <xdr:colOff>3756190</xdr:colOff>
      <xdr:row>82</xdr:row>
      <xdr:rowOff>171223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F63F7FD-2717-4F09-AF9F-7F84198E2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3915" b="6075"/>
        <a:stretch/>
      </xdr:blipFill>
      <xdr:spPr>
        <a:xfrm>
          <a:off x="0" y="23917274"/>
          <a:ext cx="3756190" cy="342674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83</xdr:row>
      <xdr:rowOff>175260</xdr:rowOff>
    </xdr:from>
    <xdr:to>
      <xdr:col>0</xdr:col>
      <xdr:colOff>5276718</xdr:colOff>
      <xdr:row>91</xdr:row>
      <xdr:rowOff>209289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B862010-9DB1-4C98-BA68-0E474821F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975" y="24488775"/>
          <a:ext cx="5095743" cy="26381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4057143</xdr:colOff>
      <xdr:row>97</xdr:row>
      <xdr:rowOff>133069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BB34E419-3012-42BD-9134-705F3842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9070300"/>
          <a:ext cx="4057143" cy="36167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98</xdr:row>
      <xdr:rowOff>137160</xdr:rowOff>
    </xdr:from>
    <xdr:to>
      <xdr:col>0</xdr:col>
      <xdr:colOff>4972050</xdr:colOff>
      <xdr:row>102</xdr:row>
      <xdr:rowOff>382784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F14C53E-A5EE-4566-A09A-6B63E7779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725" y="29660850"/>
          <a:ext cx="4886325" cy="203060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4323809</xdr:colOff>
      <xdr:row>107</xdr:row>
      <xdr:rowOff>136885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26A0591-1CAA-47FA-9BCA-CCBEA32E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2604075"/>
          <a:ext cx="4323809" cy="36548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108</xdr:row>
      <xdr:rowOff>91439</xdr:rowOff>
    </xdr:from>
    <xdr:to>
      <xdr:col>0</xdr:col>
      <xdr:colOff>4818845</xdr:colOff>
      <xdr:row>115</xdr:row>
      <xdr:rowOff>169769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7BEA49A-8F15-469E-9F59-969DFA8B3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6" y="33156524"/>
          <a:ext cx="4771219" cy="19699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0</xdr:col>
      <xdr:colOff>480252</xdr:colOff>
      <xdr:row>0</xdr:row>
      <xdr:rowOff>233678</xdr:rowOff>
    </xdr:from>
    <xdr:to>
      <xdr:col>0</xdr:col>
      <xdr:colOff>5425357</xdr:colOff>
      <xdr:row>4</xdr:row>
      <xdr:rowOff>1054100</xdr:rowOff>
    </xdr:to>
    <xdr:pic>
      <xdr:nvPicPr>
        <xdr:cNvPr id="14" name="Image 13" descr="logobatpjeghd">
          <a:extLst>
            <a:ext uri="{FF2B5EF4-FFF2-40B4-BE49-F238E27FC236}">
              <a16:creationId xmlns:a16="http://schemas.microsoft.com/office/drawing/2014/main" id="{36300393-8B2C-4C6F-9914-C0902E111A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6901" r="11807" b="6664"/>
        <a:stretch/>
      </xdr:blipFill>
      <xdr:spPr bwMode="auto">
        <a:xfrm>
          <a:off x="480252" y="233678"/>
          <a:ext cx="4945105" cy="1747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833718</xdr:colOff>
      <xdr:row>29</xdr:row>
      <xdr:rowOff>71717</xdr:rowOff>
    </xdr:from>
    <xdr:to>
      <xdr:col>2</xdr:col>
      <xdr:colOff>340658</xdr:colOff>
      <xdr:row>29</xdr:row>
      <xdr:rowOff>259976</xdr:rowOff>
    </xdr:to>
    <xdr:sp macro="" textlink="">
      <xdr:nvSpPr>
        <xdr:cNvPr id="15" name="Flèche : droite 14">
          <a:extLst>
            <a:ext uri="{FF2B5EF4-FFF2-40B4-BE49-F238E27FC236}">
              <a16:creationId xmlns:a16="http://schemas.microsoft.com/office/drawing/2014/main" id="{3C883501-8666-4E73-A01E-DE809D45D881}"/>
            </a:ext>
          </a:extLst>
        </xdr:cNvPr>
        <xdr:cNvSpPr/>
      </xdr:nvSpPr>
      <xdr:spPr>
        <a:xfrm>
          <a:off x="6613488" y="7642187"/>
          <a:ext cx="804245" cy="188259"/>
        </a:xfrm>
        <a:prstGeom prst="rightArrow">
          <a:avLst/>
        </a:prstGeom>
        <a:solidFill>
          <a:srgbClr val="FFFF00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2026024</xdr:colOff>
      <xdr:row>29</xdr:row>
      <xdr:rowOff>71717</xdr:rowOff>
    </xdr:from>
    <xdr:to>
      <xdr:col>3</xdr:col>
      <xdr:colOff>286871</xdr:colOff>
      <xdr:row>29</xdr:row>
      <xdr:rowOff>259976</xdr:rowOff>
    </xdr:to>
    <xdr:sp macro="" textlink="">
      <xdr:nvSpPr>
        <xdr:cNvPr id="16" name="Flèche : droite 15">
          <a:extLst>
            <a:ext uri="{FF2B5EF4-FFF2-40B4-BE49-F238E27FC236}">
              <a16:creationId xmlns:a16="http://schemas.microsoft.com/office/drawing/2014/main" id="{16C6A1CD-D586-45A8-B71E-81E04877B796}"/>
            </a:ext>
          </a:extLst>
        </xdr:cNvPr>
        <xdr:cNvSpPr/>
      </xdr:nvSpPr>
      <xdr:spPr>
        <a:xfrm>
          <a:off x="9105004" y="7642187"/>
          <a:ext cx="912607" cy="188259"/>
        </a:xfrm>
        <a:prstGeom prst="rightArrow">
          <a:avLst/>
        </a:prstGeom>
        <a:solidFill>
          <a:srgbClr val="FFFF00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805961</xdr:colOff>
      <xdr:row>38</xdr:row>
      <xdr:rowOff>0</xdr:rowOff>
    </xdr:from>
    <xdr:to>
      <xdr:col>0</xdr:col>
      <xdr:colOff>3475053</xdr:colOff>
      <xdr:row>43</xdr:row>
      <xdr:rowOff>72397</xdr:rowOff>
    </xdr:to>
    <xdr:pic>
      <xdr:nvPicPr>
        <xdr:cNvPr id="17" name="Image 16" descr="cid:part1.06040802.05030508@orange.fr">
          <a:extLst>
            <a:ext uri="{FF2B5EF4-FFF2-40B4-BE49-F238E27FC236}">
              <a16:creationId xmlns:a16="http://schemas.microsoft.com/office/drawing/2014/main" id="{C00BD8CD-57C6-4276-93B0-EAE54940E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866" y="9906000"/>
          <a:ext cx="2669092" cy="140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4957723</xdr:colOff>
      <xdr:row>39</xdr:row>
      <xdr:rowOff>20934</xdr:rowOff>
    </xdr:from>
    <xdr:to>
      <xdr:col>2</xdr:col>
      <xdr:colOff>902384</xdr:colOff>
      <xdr:row>42</xdr:row>
      <xdr:rowOff>8562</xdr:rowOff>
    </xdr:to>
    <xdr:pic>
      <xdr:nvPicPr>
        <xdr:cNvPr id="18" name="Image 17" descr="logo Anné">
          <a:extLst>
            <a:ext uri="{FF2B5EF4-FFF2-40B4-BE49-F238E27FC236}">
              <a16:creationId xmlns:a16="http://schemas.microsoft.com/office/drawing/2014/main" id="{6C1F7682-4C81-4522-8EAB-0A101CD4B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628" y="10189824"/>
          <a:ext cx="3016021" cy="793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1257300</xdr:colOff>
      <xdr:row>1</xdr:row>
      <xdr:rowOff>114300</xdr:rowOff>
    </xdr:from>
    <xdr:to>
      <xdr:col>3</xdr:col>
      <xdr:colOff>26670</xdr:colOff>
      <xdr:row>4</xdr:row>
      <xdr:rowOff>617220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7FF3FD4-DE99-410E-9052-8857933F1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342900"/>
          <a:ext cx="273177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494660</xdr:colOff>
      <xdr:row>0</xdr:row>
      <xdr:rowOff>0</xdr:rowOff>
    </xdr:from>
    <xdr:to>
      <xdr:col>16</xdr:col>
      <xdr:colOff>444500</xdr:colOff>
      <xdr:row>47</xdr:row>
      <xdr:rowOff>101600</xdr:rowOff>
    </xdr:to>
    <xdr:pic>
      <xdr:nvPicPr>
        <xdr:cNvPr id="25" name="BF3121D6-7215-4DCB-94F7-53D2D4C3E09F">
          <a:extLst>
            <a:ext uri="{FF2B5EF4-FFF2-40B4-BE49-F238E27FC236}">
              <a16:creationId xmlns:a16="http://schemas.microsoft.com/office/drawing/2014/main" id="{D84C4CAA-2E50-1222-DC0B-680FF2AD8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4760" y="0"/>
          <a:ext cx="9017640" cy="1266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60F49-4A67-454D-9B5E-CD2D80F3E9B9}">
  <dimension ref="A1:I124"/>
  <sheetViews>
    <sheetView tabSelected="1" topLeftCell="A77" zoomScale="60" zoomScaleNormal="60" workbookViewId="0">
      <selection activeCell="F80" sqref="F80"/>
    </sheetView>
  </sheetViews>
  <sheetFormatPr baseColWidth="10" defaultRowHeight="18" x14ac:dyDescent="0.35"/>
  <cols>
    <col min="1" max="1" width="84.33203125" style="1" customWidth="1"/>
    <col min="2" max="2" width="18.88671875" style="1" customWidth="1"/>
    <col min="3" max="3" width="40.77734375" style="1" customWidth="1"/>
    <col min="4" max="4" width="31.109375" style="1" customWidth="1"/>
    <col min="5" max="5" width="30.33203125" style="1" customWidth="1"/>
    <col min="6" max="6" width="47" style="1" customWidth="1"/>
    <col min="7" max="7" width="16.88671875" style="71" customWidth="1"/>
    <col min="8" max="8" width="17.44140625" style="1" customWidth="1"/>
    <col min="9" max="9" width="17.6640625" style="1" customWidth="1"/>
    <col min="10" max="16384" width="11.5546875" style="1"/>
  </cols>
  <sheetData>
    <row r="1" spans="1:7" ht="18.600000000000001" thickBot="1" x14ac:dyDescent="0.4">
      <c r="E1" s="35" t="s">
        <v>78</v>
      </c>
    </row>
    <row r="2" spans="1:7" x14ac:dyDescent="0.35">
      <c r="A2" s="117"/>
      <c r="B2" s="8"/>
      <c r="C2" s="9"/>
      <c r="E2" s="35" t="s">
        <v>79</v>
      </c>
    </row>
    <row r="3" spans="1:7" x14ac:dyDescent="0.35">
      <c r="A3" s="118"/>
      <c r="B3" s="10"/>
      <c r="C3" s="11"/>
      <c r="E3" s="35" t="s">
        <v>80</v>
      </c>
    </row>
    <row r="4" spans="1:7" x14ac:dyDescent="0.35">
      <c r="A4" s="118"/>
      <c r="B4" s="10"/>
      <c r="C4" s="11"/>
    </row>
    <row r="5" spans="1:7" ht="93" customHeight="1" thickBot="1" x14ac:dyDescent="0.4">
      <c r="A5" s="119"/>
      <c r="B5" s="91" t="s">
        <v>129</v>
      </c>
      <c r="C5" s="12"/>
    </row>
    <row r="6" spans="1:7" ht="18.600000000000001" thickBot="1" x14ac:dyDescent="0.4"/>
    <row r="7" spans="1:7" ht="18.600000000000001" thickBot="1" x14ac:dyDescent="0.4">
      <c r="A7" s="120" t="s">
        <v>98</v>
      </c>
      <c r="B7" s="121"/>
      <c r="C7" s="122"/>
    </row>
    <row r="8" spans="1:7" ht="22.8" customHeight="1" x14ac:dyDescent="0.35">
      <c r="A8" s="123" t="s">
        <v>93</v>
      </c>
      <c r="B8" s="123"/>
      <c r="C8" s="123"/>
    </row>
    <row r="9" spans="1:7" ht="22.8" customHeight="1" x14ac:dyDescent="0.35">
      <c r="A9" s="123" t="s">
        <v>94</v>
      </c>
      <c r="B9" s="123"/>
      <c r="C9" s="123"/>
    </row>
    <row r="10" spans="1:7" ht="22.8" customHeight="1" x14ac:dyDescent="0.35">
      <c r="A10" s="124" t="s">
        <v>95</v>
      </c>
      <c r="B10" s="124"/>
      <c r="C10" s="124"/>
    </row>
    <row r="11" spans="1:7" ht="22.8" customHeight="1" x14ac:dyDescent="0.35">
      <c r="A11" s="13"/>
      <c r="B11" s="13"/>
      <c r="C11" s="13"/>
    </row>
    <row r="12" spans="1:7" x14ac:dyDescent="0.35">
      <c r="A12" s="3" t="s">
        <v>85</v>
      </c>
    </row>
    <row r="13" spans="1:7" x14ac:dyDescent="0.35">
      <c r="A13" s="3"/>
    </row>
    <row r="14" spans="1:7" x14ac:dyDescent="0.35">
      <c r="A14" s="3" t="s">
        <v>116</v>
      </c>
    </row>
    <row r="15" spans="1:7" s="2" customFormat="1" x14ac:dyDescent="0.35">
      <c r="A15" s="4" t="s">
        <v>89</v>
      </c>
      <c r="G15" s="72"/>
    </row>
    <row r="16" spans="1:7" x14ac:dyDescent="0.35">
      <c r="A16" s="3" t="s">
        <v>86</v>
      </c>
    </row>
    <row r="17" spans="1:8" x14ac:dyDescent="0.35">
      <c r="A17" s="3"/>
    </row>
    <row r="18" spans="1:8" x14ac:dyDescent="0.35">
      <c r="A18" s="5" t="s">
        <v>90</v>
      </c>
    </row>
    <row r="19" spans="1:8" x14ac:dyDescent="0.35">
      <c r="A19" s="5" t="s">
        <v>91</v>
      </c>
    </row>
    <row r="20" spans="1:8" x14ac:dyDescent="0.35">
      <c r="A20" s="5"/>
    </row>
    <row r="21" spans="1:8" x14ac:dyDescent="0.35">
      <c r="A21" s="5" t="s">
        <v>92</v>
      </c>
    </row>
    <row r="22" spans="1:8" x14ac:dyDescent="0.35">
      <c r="A22" s="90" t="s">
        <v>125</v>
      </c>
    </row>
    <row r="23" spans="1:8" ht="22.2" customHeight="1" x14ac:dyDescent="0.35">
      <c r="A23" s="6" t="s">
        <v>103</v>
      </c>
    </row>
    <row r="24" spans="1:8" x14ac:dyDescent="0.35">
      <c r="A24" s="90" t="s">
        <v>123</v>
      </c>
    </row>
    <row r="25" spans="1:8" x14ac:dyDescent="0.35">
      <c r="A25" s="88" t="s">
        <v>124</v>
      </c>
    </row>
    <row r="26" spans="1:8" x14ac:dyDescent="0.35">
      <c r="A26" s="7" t="s">
        <v>110</v>
      </c>
    </row>
    <row r="27" spans="1:8" x14ac:dyDescent="0.35">
      <c r="A27" s="7" t="s">
        <v>109</v>
      </c>
    </row>
    <row r="28" spans="1:8" x14ac:dyDescent="0.35">
      <c r="A28" s="6" t="s">
        <v>97</v>
      </c>
    </row>
    <row r="29" spans="1:8" x14ac:dyDescent="0.35">
      <c r="A29" s="14"/>
      <c r="F29" s="1" t="s">
        <v>12</v>
      </c>
      <c r="H29"/>
    </row>
    <row r="30" spans="1:8" ht="24" customHeight="1" x14ac:dyDescent="0.45">
      <c r="A30" s="15" t="s">
        <v>99</v>
      </c>
      <c r="E30" s="89" t="s">
        <v>127</v>
      </c>
      <c r="F30" s="105"/>
    </row>
    <row r="31" spans="1:8" x14ac:dyDescent="0.35">
      <c r="A31" s="16"/>
    </row>
    <row r="32" spans="1:8" x14ac:dyDescent="0.35">
      <c r="A32" s="16"/>
    </row>
    <row r="33" spans="1:6" ht="18.600000000000001" thickBot="1" x14ac:dyDescent="0.4">
      <c r="A33" s="3" t="s">
        <v>87</v>
      </c>
      <c r="F33" s="17" t="s">
        <v>13</v>
      </c>
    </row>
    <row r="34" spans="1:6" ht="21" x14ac:dyDescent="0.4">
      <c r="A34" s="3"/>
      <c r="E34" s="18" t="s">
        <v>0</v>
      </c>
      <c r="F34" s="99"/>
    </row>
    <row r="35" spans="1:6" ht="21" x14ac:dyDescent="0.4">
      <c r="A35" s="3" t="s">
        <v>88</v>
      </c>
      <c r="E35" s="19" t="s">
        <v>1</v>
      </c>
      <c r="F35" s="99"/>
    </row>
    <row r="36" spans="1:6" ht="21" x14ac:dyDescent="0.4">
      <c r="E36" s="19" t="s">
        <v>2</v>
      </c>
      <c r="F36" s="99"/>
    </row>
    <row r="37" spans="1:6" ht="21" x14ac:dyDescent="0.4">
      <c r="A37" s="20"/>
      <c r="B37" s="1" t="s">
        <v>96</v>
      </c>
      <c r="E37" s="19" t="s">
        <v>3</v>
      </c>
      <c r="F37" s="99"/>
    </row>
    <row r="38" spans="1:6" ht="21" x14ac:dyDescent="0.4">
      <c r="E38" s="19" t="s">
        <v>4</v>
      </c>
      <c r="F38" s="99"/>
    </row>
    <row r="39" spans="1:6" ht="21" x14ac:dyDescent="0.4">
      <c r="A39"/>
      <c r="E39" s="19" t="s">
        <v>5</v>
      </c>
      <c r="F39" s="99"/>
    </row>
    <row r="40" spans="1:6" ht="21" x14ac:dyDescent="0.4">
      <c r="B40"/>
      <c r="E40" s="19" t="s">
        <v>6</v>
      </c>
      <c r="F40" s="99"/>
    </row>
    <row r="41" spans="1:6" ht="21" x14ac:dyDescent="0.4">
      <c r="E41" s="19" t="s">
        <v>7</v>
      </c>
      <c r="F41" s="99"/>
    </row>
    <row r="42" spans="1:6" ht="21" x14ac:dyDescent="0.4">
      <c r="E42" s="19" t="s">
        <v>8</v>
      </c>
      <c r="F42" s="99"/>
    </row>
    <row r="43" spans="1:6" x14ac:dyDescent="0.35">
      <c r="E43" s="19" t="s">
        <v>9</v>
      </c>
      <c r="F43" s="107"/>
    </row>
    <row r="44" spans="1:6" ht="21" x14ac:dyDescent="0.4">
      <c r="E44" s="19" t="s">
        <v>10</v>
      </c>
      <c r="F44" s="99"/>
    </row>
    <row r="45" spans="1:6" ht="21.6" thickBot="1" x14ac:dyDescent="0.45">
      <c r="E45" s="21" t="s">
        <v>11</v>
      </c>
      <c r="F45" s="99"/>
    </row>
    <row r="48" spans="1:6" ht="18.600000000000001" thickBot="1" x14ac:dyDescent="0.4"/>
    <row r="49" spans="1:7" ht="36" customHeight="1" thickBot="1" x14ac:dyDescent="0.4">
      <c r="B49" s="22" t="s">
        <v>14</v>
      </c>
      <c r="C49" s="23" t="s">
        <v>15</v>
      </c>
      <c r="D49" s="24" t="s">
        <v>16</v>
      </c>
      <c r="E49" s="50" t="s">
        <v>112</v>
      </c>
      <c r="F49" s="52" t="s">
        <v>111</v>
      </c>
      <c r="G49" s="70" t="s">
        <v>104</v>
      </c>
    </row>
    <row r="50" spans="1:7" ht="18.600000000000001" thickBot="1" x14ac:dyDescent="0.4">
      <c r="B50" s="25" t="s">
        <v>17</v>
      </c>
      <c r="C50" s="26" t="s">
        <v>18</v>
      </c>
      <c r="D50" s="27">
        <v>630</v>
      </c>
      <c r="E50" s="44">
        <f t="shared" ref="E50:E59" si="0">D50*0.875</f>
        <v>551.25</v>
      </c>
      <c r="F50" s="98"/>
      <c r="G50" s="71">
        <f t="shared" ref="G50:G63" si="1">F50*E50</f>
        <v>0</v>
      </c>
    </row>
    <row r="51" spans="1:7" ht="18.600000000000001" thickBot="1" x14ac:dyDescent="0.4">
      <c r="B51" s="25" t="s">
        <v>19</v>
      </c>
      <c r="C51" s="26" t="s">
        <v>20</v>
      </c>
      <c r="D51" s="27">
        <v>692</v>
      </c>
      <c r="E51" s="44">
        <f t="shared" si="0"/>
        <v>605.5</v>
      </c>
      <c r="F51" s="98"/>
      <c r="G51" s="71">
        <f t="shared" si="1"/>
        <v>0</v>
      </c>
    </row>
    <row r="52" spans="1:7" ht="18.600000000000001" thickBot="1" x14ac:dyDescent="0.4">
      <c r="B52" s="25" t="s">
        <v>21</v>
      </c>
      <c r="C52" s="26" t="s">
        <v>22</v>
      </c>
      <c r="D52" s="27">
        <v>755</v>
      </c>
      <c r="E52" s="44">
        <f t="shared" si="0"/>
        <v>660.625</v>
      </c>
      <c r="F52" s="98"/>
      <c r="G52" s="71">
        <f t="shared" si="1"/>
        <v>0</v>
      </c>
    </row>
    <row r="53" spans="1:7" ht="18.600000000000001" thickBot="1" x14ac:dyDescent="0.4">
      <c r="B53" s="25" t="s">
        <v>23</v>
      </c>
      <c r="C53" s="26" t="s">
        <v>24</v>
      </c>
      <c r="D53" s="27">
        <v>817</v>
      </c>
      <c r="E53" s="44">
        <f t="shared" si="0"/>
        <v>714.875</v>
      </c>
      <c r="F53" s="98"/>
      <c r="G53" s="71">
        <f t="shared" si="1"/>
        <v>0</v>
      </c>
    </row>
    <row r="54" spans="1:7" ht="18.600000000000001" thickBot="1" x14ac:dyDescent="0.4">
      <c r="B54" s="25" t="s">
        <v>25</v>
      </c>
      <c r="C54" s="26" t="s">
        <v>26</v>
      </c>
      <c r="D54" s="27">
        <v>880</v>
      </c>
      <c r="E54" s="44">
        <f t="shared" si="0"/>
        <v>770</v>
      </c>
      <c r="F54" s="98"/>
      <c r="G54" s="71">
        <f t="shared" si="1"/>
        <v>0</v>
      </c>
    </row>
    <row r="55" spans="1:7" ht="18.600000000000001" thickBot="1" x14ac:dyDescent="0.4">
      <c r="B55" s="25" t="s">
        <v>27</v>
      </c>
      <c r="C55" s="26" t="s">
        <v>28</v>
      </c>
      <c r="D55" s="27">
        <v>942</v>
      </c>
      <c r="E55" s="44">
        <f t="shared" si="0"/>
        <v>824.25</v>
      </c>
      <c r="F55" s="98"/>
      <c r="G55" s="71">
        <f t="shared" si="1"/>
        <v>0</v>
      </c>
    </row>
    <row r="56" spans="1:7" ht="18.600000000000001" thickBot="1" x14ac:dyDescent="0.4">
      <c r="B56" s="25" t="s">
        <v>29</v>
      </c>
      <c r="C56" s="26" t="s">
        <v>30</v>
      </c>
      <c r="D56" s="27">
        <v>1005</v>
      </c>
      <c r="E56" s="44">
        <f t="shared" si="0"/>
        <v>879.375</v>
      </c>
      <c r="F56" s="102"/>
      <c r="G56" s="71">
        <f t="shared" si="1"/>
        <v>0</v>
      </c>
    </row>
    <row r="57" spans="1:7" ht="18.600000000000001" thickBot="1" x14ac:dyDescent="0.4">
      <c r="B57" s="55" t="s">
        <v>31</v>
      </c>
      <c r="C57" s="80" t="s">
        <v>32</v>
      </c>
      <c r="D57" s="92">
        <v>1067</v>
      </c>
      <c r="E57" s="103">
        <f t="shared" si="0"/>
        <v>933.625</v>
      </c>
      <c r="F57" s="98"/>
      <c r="G57" s="71">
        <f t="shared" si="1"/>
        <v>0</v>
      </c>
    </row>
    <row r="58" spans="1:7" ht="18.600000000000001" thickBot="1" x14ac:dyDescent="0.4">
      <c r="B58" s="93" t="s">
        <v>33</v>
      </c>
      <c r="C58" s="94" t="s">
        <v>34</v>
      </c>
      <c r="D58" s="95">
        <v>1130</v>
      </c>
      <c r="E58" s="44">
        <f t="shared" si="0"/>
        <v>988.75</v>
      </c>
      <c r="F58" s="98"/>
      <c r="G58" s="71">
        <f t="shared" si="1"/>
        <v>0</v>
      </c>
    </row>
    <row r="59" spans="1:7" ht="18.600000000000001" thickBot="1" x14ac:dyDescent="0.4">
      <c r="B59" s="25" t="s">
        <v>118</v>
      </c>
      <c r="C59" s="26" t="s">
        <v>119</v>
      </c>
      <c r="D59" s="27">
        <v>1192</v>
      </c>
      <c r="E59" s="104">
        <f t="shared" si="0"/>
        <v>1043</v>
      </c>
      <c r="F59" s="98"/>
      <c r="G59" s="71">
        <f t="shared" si="1"/>
        <v>0</v>
      </c>
    </row>
    <row r="60" spans="1:7" ht="18.600000000000001" thickBot="1" x14ac:dyDescent="0.4">
      <c r="B60" s="54" t="s">
        <v>35</v>
      </c>
      <c r="C60" s="41" t="s">
        <v>115</v>
      </c>
      <c r="D60" s="87">
        <v>130</v>
      </c>
      <c r="E60" s="83">
        <f>D60*0.875</f>
        <v>113.75</v>
      </c>
      <c r="F60" s="98"/>
      <c r="G60" s="71">
        <f t="shared" si="1"/>
        <v>0</v>
      </c>
    </row>
    <row r="61" spans="1:7" ht="18" customHeight="1" x14ac:dyDescent="0.35">
      <c r="B61" s="115" t="s">
        <v>100</v>
      </c>
      <c r="C61" s="116"/>
      <c r="D61" s="116"/>
      <c r="E61" s="116"/>
    </row>
    <row r="62" spans="1:7" ht="18.600000000000001" customHeight="1" thickBot="1" x14ac:dyDescent="0.4">
      <c r="B62" s="108" t="s">
        <v>101</v>
      </c>
      <c r="C62" s="109"/>
      <c r="D62" s="109"/>
      <c r="E62" s="109"/>
    </row>
    <row r="63" spans="1:7" ht="51" customHeight="1" thickBot="1" x14ac:dyDescent="0.4">
      <c r="B63" s="48" t="s">
        <v>102</v>
      </c>
      <c r="C63" s="49" t="s">
        <v>36</v>
      </c>
      <c r="D63" s="106">
        <v>130</v>
      </c>
      <c r="E63" s="73">
        <f>110*0.875</f>
        <v>96.25</v>
      </c>
      <c r="F63" s="97"/>
      <c r="G63" s="71">
        <f t="shared" si="1"/>
        <v>0</v>
      </c>
    </row>
    <row r="64" spans="1:7" ht="40.799999999999997" customHeight="1" x14ac:dyDescent="0.35">
      <c r="A64" s="110" t="s">
        <v>82</v>
      </c>
      <c r="B64" s="110"/>
      <c r="C64" s="110"/>
      <c r="D64" s="110"/>
      <c r="E64" s="74"/>
      <c r="F64" s="17"/>
    </row>
    <row r="65" spans="1:7" ht="40.799999999999997" customHeight="1" x14ac:dyDescent="0.35">
      <c r="A65" s="110" t="s">
        <v>81</v>
      </c>
      <c r="B65" s="110"/>
      <c r="C65" s="110"/>
      <c r="D65" s="110"/>
      <c r="E65" s="29"/>
      <c r="F65" s="17"/>
    </row>
    <row r="66" spans="1:7" x14ac:dyDescent="0.35">
      <c r="A66" s="33" t="s">
        <v>117</v>
      </c>
    </row>
    <row r="69" spans="1:7" ht="18.600000000000001" thickBot="1" x14ac:dyDescent="0.4"/>
    <row r="70" spans="1:7" ht="36.6" thickBot="1" x14ac:dyDescent="0.4">
      <c r="B70" s="58" t="s">
        <v>14</v>
      </c>
      <c r="C70" s="40" t="s">
        <v>15</v>
      </c>
      <c r="D70" s="39" t="s">
        <v>16</v>
      </c>
      <c r="E70" s="50" t="s">
        <v>112</v>
      </c>
      <c r="F70" s="52" t="s">
        <v>111</v>
      </c>
      <c r="G70" s="70" t="s">
        <v>104</v>
      </c>
    </row>
    <row r="71" spans="1:7" ht="36.6" thickBot="1" x14ac:dyDescent="0.4">
      <c r="B71" s="41" t="s">
        <v>37</v>
      </c>
      <c r="C71" s="46" t="s">
        <v>40</v>
      </c>
      <c r="D71" s="42">
        <v>895</v>
      </c>
      <c r="E71" s="84">
        <f>D71*0.875</f>
        <v>783.125</v>
      </c>
      <c r="F71" s="98"/>
      <c r="G71" s="71">
        <f>F71*E71</f>
        <v>0</v>
      </c>
    </row>
    <row r="72" spans="1:7" ht="48" customHeight="1" thickBot="1" x14ac:dyDescent="0.4">
      <c r="B72" s="65" t="s">
        <v>38</v>
      </c>
      <c r="C72" s="32" t="s">
        <v>39</v>
      </c>
      <c r="D72" s="36">
        <v>722</v>
      </c>
      <c r="E72" s="69">
        <v>722</v>
      </c>
      <c r="F72" s="97"/>
      <c r="G72" s="71">
        <f>F72*E72</f>
        <v>0</v>
      </c>
    </row>
    <row r="77" spans="1:7" ht="18.600000000000001" thickBot="1" x14ac:dyDescent="0.4"/>
    <row r="78" spans="1:7" ht="36.6" thickBot="1" x14ac:dyDescent="0.4">
      <c r="B78" s="22" t="s">
        <v>14</v>
      </c>
      <c r="C78" s="40" t="s">
        <v>15</v>
      </c>
      <c r="D78" s="24" t="s">
        <v>16</v>
      </c>
      <c r="E78" s="50" t="s">
        <v>112</v>
      </c>
      <c r="F78" s="51" t="s">
        <v>77</v>
      </c>
      <c r="G78" s="70" t="s">
        <v>104</v>
      </c>
    </row>
    <row r="79" spans="1:7" ht="36" customHeight="1" thickBot="1" x14ac:dyDescent="0.4">
      <c r="B79" s="28" t="s">
        <v>41</v>
      </c>
      <c r="C79" s="46" t="s">
        <v>106</v>
      </c>
      <c r="D79" s="81">
        <v>67</v>
      </c>
      <c r="E79" s="85">
        <f>D79*0.875</f>
        <v>58.625</v>
      </c>
      <c r="F79" s="100"/>
      <c r="G79" s="71">
        <f>F79*E79</f>
        <v>0</v>
      </c>
    </row>
    <row r="80" spans="1:7" ht="54" customHeight="1" thickBot="1" x14ac:dyDescent="0.4">
      <c r="B80" s="54" t="s">
        <v>42</v>
      </c>
      <c r="C80" s="46" t="s">
        <v>107</v>
      </c>
      <c r="D80" s="82">
        <v>74</v>
      </c>
      <c r="E80" s="85">
        <f>D80*0.875</f>
        <v>64.75</v>
      </c>
      <c r="F80" s="98"/>
      <c r="G80" s="71">
        <f t="shared" ref="G80:G81" si="2">F80*E80</f>
        <v>0</v>
      </c>
    </row>
    <row r="81" spans="1:7" ht="36.6" thickBot="1" x14ac:dyDescent="0.4">
      <c r="B81" s="54" t="s">
        <v>120</v>
      </c>
      <c r="C81" s="46" t="s">
        <v>107</v>
      </c>
      <c r="D81" s="82">
        <v>87</v>
      </c>
      <c r="E81" s="85">
        <f>D81*0.875</f>
        <v>76.125</v>
      </c>
      <c r="F81" s="98"/>
      <c r="G81" s="71">
        <f t="shared" si="2"/>
        <v>0</v>
      </c>
    </row>
    <row r="85" spans="1:7" ht="18.600000000000001" thickBot="1" x14ac:dyDescent="0.4"/>
    <row r="86" spans="1:7" ht="36.6" thickBot="1" x14ac:dyDescent="0.4">
      <c r="B86" s="22" t="s">
        <v>14</v>
      </c>
      <c r="C86" s="40" t="s">
        <v>15</v>
      </c>
      <c r="D86" s="39" t="s">
        <v>16</v>
      </c>
      <c r="E86" s="50" t="s">
        <v>112</v>
      </c>
      <c r="F86" s="77" t="s">
        <v>111</v>
      </c>
      <c r="G86" s="70" t="s">
        <v>104</v>
      </c>
    </row>
    <row r="87" spans="1:7" ht="33" customHeight="1" thickBot="1" x14ac:dyDescent="0.4">
      <c r="B87" s="63" t="s">
        <v>43</v>
      </c>
      <c r="C87" s="46" t="s">
        <v>121</v>
      </c>
      <c r="D87" s="41">
        <v>370</v>
      </c>
      <c r="E87" s="76">
        <f>D87*0.875</f>
        <v>323.75</v>
      </c>
      <c r="F87" s="100"/>
      <c r="G87" s="71">
        <f>F87*E87</f>
        <v>0</v>
      </c>
    </row>
    <row r="88" spans="1:7" ht="42" customHeight="1" thickBot="1" x14ac:dyDescent="0.4">
      <c r="B88" s="111" t="s">
        <v>44</v>
      </c>
      <c r="C88" s="46" t="s">
        <v>45</v>
      </c>
      <c r="D88" s="42">
        <v>371</v>
      </c>
      <c r="E88" s="76">
        <f>D88*0.875</f>
        <v>324.625</v>
      </c>
      <c r="F88" s="98"/>
      <c r="G88" s="71">
        <f t="shared" ref="G88:G91" si="3">F88*E88</f>
        <v>0</v>
      </c>
    </row>
    <row r="89" spans="1:7" ht="18.600000000000001" thickBot="1" x14ac:dyDescent="0.4">
      <c r="B89" s="112"/>
      <c r="C89" s="46" t="s">
        <v>74</v>
      </c>
      <c r="D89" s="43">
        <v>556</v>
      </c>
      <c r="E89" s="76">
        <f t="shared" ref="E89:E93" si="4">D89*0.875</f>
        <v>486.5</v>
      </c>
      <c r="F89" s="98"/>
      <c r="G89" s="71">
        <f t="shared" si="3"/>
        <v>0</v>
      </c>
    </row>
    <row r="90" spans="1:7" ht="18.600000000000001" thickBot="1" x14ac:dyDescent="0.4">
      <c r="B90" s="112"/>
      <c r="C90" s="46" t="s">
        <v>75</v>
      </c>
      <c r="D90" s="44">
        <v>742</v>
      </c>
      <c r="E90" s="76">
        <f t="shared" si="4"/>
        <v>649.25</v>
      </c>
      <c r="F90" s="98"/>
      <c r="G90" s="71">
        <f t="shared" si="3"/>
        <v>0</v>
      </c>
    </row>
    <row r="91" spans="1:7" ht="18.600000000000001" thickBot="1" x14ac:dyDescent="0.4">
      <c r="B91" s="113"/>
      <c r="C91" s="47" t="s">
        <v>122</v>
      </c>
      <c r="D91" s="45">
        <v>5.3</v>
      </c>
      <c r="E91" s="62">
        <f t="shared" si="4"/>
        <v>4.6375000000000002</v>
      </c>
      <c r="F91" s="98"/>
      <c r="G91" s="71">
        <f t="shared" si="3"/>
        <v>0</v>
      </c>
    </row>
    <row r="92" spans="1:7" ht="36.6" thickBot="1" x14ac:dyDescent="0.4">
      <c r="B92" s="64" t="s">
        <v>46</v>
      </c>
      <c r="C92" s="46" t="s">
        <v>47</v>
      </c>
      <c r="D92" s="45">
        <v>1.6</v>
      </c>
      <c r="E92" s="62">
        <f>D92*0.875</f>
        <v>1.4000000000000001</v>
      </c>
      <c r="F92" s="98"/>
      <c r="G92" s="71">
        <f>F92*E92</f>
        <v>0</v>
      </c>
    </row>
    <row r="93" spans="1:7" ht="36.6" thickBot="1" x14ac:dyDescent="0.4">
      <c r="B93" s="65" t="s">
        <v>48</v>
      </c>
      <c r="C93" s="38" t="s">
        <v>49</v>
      </c>
      <c r="D93" s="45">
        <v>6.3</v>
      </c>
      <c r="E93" s="62">
        <f t="shared" si="4"/>
        <v>5.5125000000000002</v>
      </c>
      <c r="F93" s="98"/>
      <c r="G93" s="71">
        <f>F93*E93</f>
        <v>0</v>
      </c>
    </row>
    <row r="95" spans="1:7" ht="60" customHeight="1" x14ac:dyDescent="0.35">
      <c r="A95" s="114" t="s">
        <v>83</v>
      </c>
      <c r="B95" s="114"/>
      <c r="C95" s="114"/>
      <c r="D95" s="114"/>
    </row>
    <row r="99" spans="2:7" ht="18.600000000000001" thickBot="1" x14ac:dyDescent="0.4"/>
    <row r="100" spans="2:7" ht="36.6" thickBot="1" x14ac:dyDescent="0.4">
      <c r="B100" s="22" t="s">
        <v>14</v>
      </c>
      <c r="C100" s="30" t="s">
        <v>15</v>
      </c>
      <c r="D100" s="24" t="s">
        <v>16</v>
      </c>
      <c r="E100" s="50" t="s">
        <v>112</v>
      </c>
      <c r="F100" s="52" t="s">
        <v>111</v>
      </c>
      <c r="G100" s="70" t="s">
        <v>104</v>
      </c>
    </row>
    <row r="101" spans="2:7" ht="26.4" customHeight="1" thickBot="1" x14ac:dyDescent="0.4">
      <c r="B101" s="25" t="s">
        <v>50</v>
      </c>
      <c r="C101" s="32" t="s">
        <v>51</v>
      </c>
      <c r="D101" s="37">
        <v>27.5</v>
      </c>
      <c r="E101" s="62">
        <f>D101*0.875</f>
        <v>24.0625</v>
      </c>
      <c r="F101" s="98"/>
      <c r="G101" s="71">
        <f>F101*E101</f>
        <v>0</v>
      </c>
    </row>
    <row r="102" spans="2:7" ht="58.8" customHeight="1" thickBot="1" x14ac:dyDescent="0.4">
      <c r="B102" s="55" t="s">
        <v>52</v>
      </c>
      <c r="C102" s="31" t="s">
        <v>53</v>
      </c>
      <c r="D102" s="56">
        <v>14</v>
      </c>
      <c r="E102" s="62">
        <f t="shared" ref="E102:E103" si="5">D102*0.875</f>
        <v>12.25</v>
      </c>
      <c r="F102" s="98"/>
      <c r="G102" s="71">
        <f t="shared" ref="G102:G103" si="6">F102*E102</f>
        <v>0</v>
      </c>
    </row>
    <row r="103" spans="2:7" ht="48" customHeight="1" thickBot="1" x14ac:dyDescent="0.4">
      <c r="B103" s="48" t="s">
        <v>54</v>
      </c>
      <c r="C103" s="75" t="s">
        <v>108</v>
      </c>
      <c r="D103" s="57">
        <v>28</v>
      </c>
      <c r="E103" s="62">
        <f t="shared" si="5"/>
        <v>24.5</v>
      </c>
      <c r="F103" s="98"/>
      <c r="G103" s="71">
        <f t="shared" si="6"/>
        <v>0</v>
      </c>
    </row>
    <row r="109" spans="2:7" ht="18.600000000000001" thickBot="1" x14ac:dyDescent="0.4"/>
    <row r="110" spans="2:7" ht="36.6" thickBot="1" x14ac:dyDescent="0.4">
      <c r="B110" s="22" t="s">
        <v>14</v>
      </c>
      <c r="C110" s="30" t="s">
        <v>15</v>
      </c>
      <c r="D110" s="24" t="s">
        <v>16</v>
      </c>
      <c r="E110" s="50" t="s">
        <v>112</v>
      </c>
      <c r="F110" s="52" t="s">
        <v>111</v>
      </c>
      <c r="G110" s="70" t="s">
        <v>104</v>
      </c>
    </row>
    <row r="111" spans="2:7" ht="18.600000000000001" thickBot="1" x14ac:dyDescent="0.4">
      <c r="B111" s="65" t="s">
        <v>55</v>
      </c>
      <c r="C111" s="32" t="s">
        <v>56</v>
      </c>
      <c r="D111" s="36">
        <v>358</v>
      </c>
      <c r="E111" s="86">
        <f>D111*0.875</f>
        <v>313.25</v>
      </c>
      <c r="F111" s="98"/>
      <c r="G111" s="71">
        <f>F111*E111</f>
        <v>0</v>
      </c>
    </row>
    <row r="112" spans="2:7" ht="18.600000000000001" thickBot="1" x14ac:dyDescent="0.4">
      <c r="B112" s="65" t="s">
        <v>57</v>
      </c>
      <c r="C112" s="32" t="s">
        <v>58</v>
      </c>
      <c r="D112" s="36">
        <v>358</v>
      </c>
      <c r="E112" s="86">
        <f t="shared" ref="E112:E120" si="7">D112*0.875</f>
        <v>313.25</v>
      </c>
      <c r="F112" s="98"/>
      <c r="G112" s="71">
        <f t="shared" ref="G112:G120" si="8">F112*E112</f>
        <v>0</v>
      </c>
    </row>
    <row r="113" spans="1:9" ht="18.600000000000001" thickBot="1" x14ac:dyDescent="0.4">
      <c r="B113" s="65" t="s">
        <v>59</v>
      </c>
      <c r="C113" s="32" t="s">
        <v>60</v>
      </c>
      <c r="D113" s="36">
        <v>407</v>
      </c>
      <c r="E113" s="86">
        <f t="shared" si="7"/>
        <v>356.125</v>
      </c>
      <c r="F113" s="98"/>
      <c r="G113" s="71">
        <f t="shared" si="8"/>
        <v>0</v>
      </c>
    </row>
    <row r="114" spans="1:9" ht="18.600000000000001" thickBot="1" x14ac:dyDescent="0.4">
      <c r="B114" s="65" t="s">
        <v>61</v>
      </c>
      <c r="C114" s="32" t="s">
        <v>62</v>
      </c>
      <c r="D114" s="36">
        <v>407</v>
      </c>
      <c r="E114" s="86">
        <f t="shared" si="7"/>
        <v>356.125</v>
      </c>
      <c r="F114" s="98"/>
      <c r="G114" s="71">
        <f t="shared" si="8"/>
        <v>0</v>
      </c>
    </row>
    <row r="115" spans="1:9" ht="18.600000000000001" thickBot="1" x14ac:dyDescent="0.4">
      <c r="B115" s="65" t="s">
        <v>63</v>
      </c>
      <c r="C115" s="32" t="s">
        <v>64</v>
      </c>
      <c r="D115" s="36">
        <v>455</v>
      </c>
      <c r="E115" s="86">
        <f t="shared" si="7"/>
        <v>398.125</v>
      </c>
      <c r="F115" s="98"/>
      <c r="G115" s="71">
        <f t="shared" si="8"/>
        <v>0</v>
      </c>
    </row>
    <row r="116" spans="1:9" ht="18.600000000000001" thickBot="1" x14ac:dyDescent="0.4">
      <c r="B116" s="65" t="s">
        <v>65</v>
      </c>
      <c r="C116" s="32" t="s">
        <v>66</v>
      </c>
      <c r="D116" s="36">
        <v>455</v>
      </c>
      <c r="E116" s="86">
        <f t="shared" si="7"/>
        <v>398.125</v>
      </c>
      <c r="F116" s="98"/>
      <c r="G116" s="71">
        <f t="shared" si="8"/>
        <v>0</v>
      </c>
    </row>
    <row r="117" spans="1:9" ht="18.600000000000001" thickBot="1" x14ac:dyDescent="0.4">
      <c r="B117" s="65" t="s">
        <v>67</v>
      </c>
      <c r="C117" s="32" t="s">
        <v>68</v>
      </c>
      <c r="D117" s="37">
        <v>14</v>
      </c>
      <c r="E117" s="86">
        <f t="shared" si="7"/>
        <v>12.25</v>
      </c>
      <c r="F117" s="98"/>
      <c r="G117" s="71">
        <f>F117*E117</f>
        <v>0</v>
      </c>
    </row>
    <row r="118" spans="1:9" ht="18.600000000000001" thickBot="1" x14ac:dyDescent="0.4">
      <c r="A118" s="33" t="s">
        <v>84</v>
      </c>
      <c r="B118" s="65" t="s">
        <v>69</v>
      </c>
      <c r="C118" s="32" t="s">
        <v>70</v>
      </c>
      <c r="D118" s="37">
        <v>14</v>
      </c>
      <c r="E118" s="86">
        <f t="shared" si="7"/>
        <v>12.25</v>
      </c>
      <c r="F118" s="98"/>
      <c r="G118" s="71">
        <f>F118*E118</f>
        <v>0</v>
      </c>
    </row>
    <row r="119" spans="1:9" ht="18.600000000000001" thickBot="1" x14ac:dyDescent="0.4">
      <c r="B119" s="65" t="s">
        <v>71</v>
      </c>
      <c r="C119" s="32" t="s">
        <v>76</v>
      </c>
      <c r="D119" s="96">
        <v>37.5</v>
      </c>
      <c r="E119" s="84">
        <f t="shared" si="7"/>
        <v>32.8125</v>
      </c>
      <c r="F119" s="98"/>
      <c r="G119" s="71">
        <f t="shared" si="8"/>
        <v>0</v>
      </c>
    </row>
    <row r="120" spans="1:9" ht="18.600000000000001" thickBot="1" x14ac:dyDescent="0.4">
      <c r="B120" s="65" t="s">
        <v>72</v>
      </c>
      <c r="C120" s="32" t="s">
        <v>73</v>
      </c>
      <c r="D120" s="96">
        <v>40.5</v>
      </c>
      <c r="E120" s="84">
        <f t="shared" si="7"/>
        <v>35.4375</v>
      </c>
      <c r="F120" s="98"/>
      <c r="G120" s="71">
        <f t="shared" si="8"/>
        <v>0</v>
      </c>
    </row>
    <row r="121" spans="1:9" ht="18.600000000000001" thickBot="1" x14ac:dyDescent="0.4">
      <c r="B121" s="66"/>
      <c r="C121" s="53"/>
      <c r="D121" s="67"/>
      <c r="E121" s="68"/>
      <c r="G121" s="78" t="s">
        <v>105</v>
      </c>
      <c r="H121" s="51" t="s">
        <v>113</v>
      </c>
      <c r="I121" s="51" t="s">
        <v>114</v>
      </c>
    </row>
    <row r="122" spans="1:9" ht="18.600000000000001" thickBot="1" x14ac:dyDescent="0.4">
      <c r="G122" s="79">
        <f>SUM(G50:G121)</f>
        <v>0</v>
      </c>
      <c r="H122" s="44">
        <f>G122*0.21</f>
        <v>0</v>
      </c>
      <c r="I122" s="44">
        <f>G122*1.21</f>
        <v>0</v>
      </c>
    </row>
    <row r="123" spans="1:9" ht="35.4" customHeight="1" x14ac:dyDescent="0.45">
      <c r="D123" s="59" t="s">
        <v>128</v>
      </c>
      <c r="E123" s="60"/>
      <c r="F123" s="60"/>
    </row>
    <row r="124" spans="1:9" ht="23.4" x14ac:dyDescent="0.45">
      <c r="D124" s="61" t="s">
        <v>126</v>
      </c>
      <c r="E124" s="34"/>
      <c r="F124" s="101"/>
    </row>
  </sheetData>
  <sheetProtection algorithmName="SHA-512" hashValue="K/6vEF3BY41RVdZkoVIUCKs72Yx8O7LY7fY1UxwYFiiIPQEUXkrEuOIV8eWFPTH9eKr5RkiZmu06WxVh0vkHCw==" saltValue="DKS2V/9vD3p22OwZZ1rIpw==" spinCount="100000" sheet="1" objects="1" scenarios="1" selectLockedCells="1"/>
  <protectedRanges>
    <protectedRange sqref="F30" name="Plage2"/>
    <protectedRange sqref="F44:F45 F34:F42" name="Plage1"/>
  </protectedRanges>
  <mergeCells count="11">
    <mergeCell ref="B61:E61"/>
    <mergeCell ref="A2:A5"/>
    <mergeCell ref="A7:C7"/>
    <mergeCell ref="A8:C8"/>
    <mergeCell ref="A9:C9"/>
    <mergeCell ref="A10:C10"/>
    <mergeCell ref="B62:E62"/>
    <mergeCell ref="A64:D64"/>
    <mergeCell ref="A65:D65"/>
    <mergeCell ref="B88:B91"/>
    <mergeCell ref="A95:D95"/>
  </mergeCells>
  <dataValidations count="2">
    <dataValidation type="list" allowBlank="1" showInputMessage="1" showErrorMessage="1" errorTitle="entrée non valide" error="sélectionnez un lieu de livraison" prompt="sélectionnez le lieu de livraison dans la liste en cliquant sur la flèche à droite de la cellule" sqref="F30" xr:uid="{CD036EB7-3E82-4FEA-9BF5-8B1EF44CE9FE}">
      <formula1>$E$1:$E$3</formula1>
    </dataValidation>
    <dataValidation allowBlank="1" showInputMessage="1" showErrorMessage="1" prompt="sélectionnez le lieu de livraison" sqref="F29" xr:uid="{2A230BF5-6768-4517-B36C-3277CE340EED}"/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commande groupée FIWAP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DUMONT DE CHASSART</dc:creator>
  <cp:lastModifiedBy>FIWAP asbl</cp:lastModifiedBy>
  <cp:lastPrinted>2019-04-25T08:29:06Z</cp:lastPrinted>
  <dcterms:created xsi:type="dcterms:W3CDTF">2019-04-23T09:21:00Z</dcterms:created>
  <dcterms:modified xsi:type="dcterms:W3CDTF">2024-06-13T08:56:44Z</dcterms:modified>
</cp:coreProperties>
</file>